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Joueurs" sheetId="1" r:id="rId1"/>
    <sheet name="Appariements" sheetId="2" r:id="rId2"/>
    <sheet name="Résultats" sheetId="3" r:id="rId3"/>
    <sheet name="Scores" sheetId="4" r:id="rId4"/>
  </sheets>
  <definedNames>
    <definedName name="_xlfn.RANK.EQ" hidden="1">#NAME?</definedName>
    <definedName name="PMronde1">'Résultats'!$E$4,'Résultats'!$K$4,'Résultats'!$Q$4,'Résultats'!$W$4</definedName>
    <definedName name="PMronde2">'Résultats'!$F$5,'Résultats'!$L$5,'Résultats'!$R$5,'Résultats'!$X$5</definedName>
    <definedName name="PMronde3">'Résultats'!$F$6,'Résultats'!$L$6,'Résultats'!$R$6,'Résultats'!$X$6</definedName>
    <definedName name="PMronde4">'Résultats'!$F$7,'Résultats'!$L$7,'Résultats'!$R$7,'Résultats'!$X$7</definedName>
    <definedName name="PMronde5">'Résultats'!$F$8,'Résultats'!$L$8,'Résultats'!$R$8,'Résultats'!$X$8</definedName>
  </definedNames>
  <calcPr fullCalcOnLoad="1"/>
</workbook>
</file>

<file path=xl/sharedStrings.xml><?xml version="1.0" encoding="utf-8"?>
<sst xmlns="http://schemas.openxmlformats.org/spreadsheetml/2006/main" count="252" uniqueCount="148">
  <si>
    <t>Table 1</t>
  </si>
  <si>
    <t>Table 2</t>
  </si>
  <si>
    <t>Table 3</t>
  </si>
  <si>
    <t>Table 4</t>
  </si>
  <si>
    <t>Ronde 1</t>
  </si>
  <si>
    <t>C3 vs B3</t>
  </si>
  <si>
    <t>A2</t>
  </si>
  <si>
    <t>Ronde 2</t>
  </si>
  <si>
    <t>B3 vs A2</t>
  </si>
  <si>
    <t>A3 vs C3</t>
  </si>
  <si>
    <t>B2</t>
  </si>
  <si>
    <t>Ronde 3</t>
  </si>
  <si>
    <t>A1 vs B2</t>
  </si>
  <si>
    <t>C1 vs B3</t>
  </si>
  <si>
    <t>C2</t>
  </si>
  <si>
    <t>Ronde 4</t>
  </si>
  <si>
    <t>A3</t>
  </si>
  <si>
    <t>Ronde 5</t>
  </si>
  <si>
    <t>A2 vs B1</t>
  </si>
  <si>
    <t>B2 vs C2</t>
  </si>
  <si>
    <t>B3</t>
  </si>
  <si>
    <t>C3</t>
  </si>
  <si>
    <t>Adversaires respectifs</t>
  </si>
  <si>
    <t>A1</t>
  </si>
  <si>
    <t>B1</t>
  </si>
  <si>
    <t>C1</t>
  </si>
  <si>
    <t xml:space="preserve">A1  </t>
  </si>
  <si>
    <t xml:space="preserve">A2  </t>
  </si>
  <si>
    <t xml:space="preserve"> </t>
  </si>
  <si>
    <t>équipe A</t>
  </si>
  <si>
    <t>équipe B</t>
  </si>
  <si>
    <t>équipe C</t>
  </si>
  <si>
    <t>P1</t>
  </si>
  <si>
    <t>P2</t>
  </si>
  <si>
    <t>P3</t>
  </si>
  <si>
    <t>P4</t>
  </si>
  <si>
    <t>P5</t>
  </si>
  <si>
    <t>Table 5</t>
  </si>
  <si>
    <t>Table 6</t>
  </si>
  <si>
    <t>B1 vs A1</t>
  </si>
  <si>
    <t>C1 vs D1</t>
  </si>
  <si>
    <t>A2 vs C2</t>
  </si>
  <si>
    <t>B2 vs D2</t>
  </si>
  <si>
    <t>D3 vs A3</t>
  </si>
  <si>
    <t>D1 vs A1</t>
  </si>
  <si>
    <t>C1 vs B1</t>
  </si>
  <si>
    <t>B2 vs A2</t>
  </si>
  <si>
    <t>D2 vs C2</t>
  </si>
  <si>
    <t>D3 vs B3</t>
  </si>
  <si>
    <t>A1 vs C1</t>
  </si>
  <si>
    <t>D1 vs B1</t>
  </si>
  <si>
    <t>A2 vs D2</t>
  </si>
  <si>
    <t>B3 vs A3</t>
  </si>
  <si>
    <t>C3 vs D3</t>
  </si>
  <si>
    <t>B1 vs C3</t>
  </si>
  <si>
    <t>D2 vs C1</t>
  </si>
  <si>
    <t>A3 vs D1</t>
  </si>
  <si>
    <t>C2 vs D3</t>
  </si>
  <si>
    <t>D3 vs A1</t>
  </si>
  <si>
    <t>C2 vs D1</t>
  </si>
  <si>
    <t>B2 vs C3</t>
  </si>
  <si>
    <t>A3 vs D2</t>
  </si>
  <si>
    <t>A1 →</t>
  </si>
  <si>
    <t>D1</t>
  </si>
  <si>
    <t xml:space="preserve">C1  </t>
  </si>
  <si>
    <t xml:space="preserve">B2  </t>
  </si>
  <si>
    <t>D3</t>
  </si>
  <si>
    <t>A2 →</t>
  </si>
  <si>
    <t>D2</t>
  </si>
  <si>
    <t>A3 →</t>
  </si>
  <si>
    <t xml:space="preserve">D1  </t>
  </si>
  <si>
    <t>B1 →</t>
  </si>
  <si>
    <t>B2 →</t>
  </si>
  <si>
    <t>B3 →</t>
  </si>
  <si>
    <t>C1 →</t>
  </si>
  <si>
    <t>C2 →</t>
  </si>
  <si>
    <t>C3 →</t>
  </si>
  <si>
    <t>D1 →</t>
  </si>
  <si>
    <t>D2 →</t>
  </si>
  <si>
    <t xml:space="preserve">A3  </t>
  </si>
  <si>
    <t>D3 →</t>
  </si>
  <si>
    <t xml:space="preserve">C2  </t>
  </si>
  <si>
    <t>équipe D</t>
  </si>
  <si>
    <t>Elisée POKA</t>
  </si>
  <si>
    <t>Hervé BOHBOT</t>
  </si>
  <si>
    <t>Véronique MAUREL</t>
  </si>
  <si>
    <t>Teodora BOHBOT</t>
  </si>
  <si>
    <t>Serge HAENNI</t>
  </si>
  <si>
    <t>Arnaud SERAZIN</t>
  </si>
  <si>
    <t>Grégory ALBE</t>
  </si>
  <si>
    <t>Jacques MAUREL</t>
  </si>
  <si>
    <t>Roseline LIEVRE</t>
  </si>
  <si>
    <t>Annie ROUGEOT</t>
  </si>
  <si>
    <t>Annie MAILHE</t>
  </si>
  <si>
    <t>Bernadette LACAN</t>
  </si>
  <si>
    <t>B</t>
  </si>
  <si>
    <t>D</t>
  </si>
  <si>
    <t>C</t>
  </si>
  <si>
    <t>A</t>
  </si>
  <si>
    <t>Grégory</t>
  </si>
  <si>
    <t>Arnaud</t>
  </si>
  <si>
    <t>Roseline</t>
  </si>
  <si>
    <t>Annie R</t>
  </si>
  <si>
    <t>Annie M</t>
  </si>
  <si>
    <t>Bernadette</t>
  </si>
  <si>
    <t>Elisée</t>
  </si>
  <si>
    <t>Hervé</t>
  </si>
  <si>
    <t>Véronique</t>
  </si>
  <si>
    <t>Teodora</t>
  </si>
  <si>
    <t>Serge</t>
  </si>
  <si>
    <t>Jacques</t>
  </si>
  <si>
    <t>Grégory Albe</t>
  </si>
  <si>
    <t>Arnaud Serazin</t>
  </si>
  <si>
    <t>Roseline Lièvre</t>
  </si>
  <si>
    <t>Annie Rougeot</t>
  </si>
  <si>
    <t>Annie Mailhé</t>
  </si>
  <si>
    <t>Bernadette Lacan</t>
  </si>
  <si>
    <t>Elisée Poka</t>
  </si>
  <si>
    <t>Hervé Bohbot</t>
  </si>
  <si>
    <t>Véronique Maurel</t>
  </si>
  <si>
    <t>Teodora Bohbot</t>
  </si>
  <si>
    <t>Serge Haenni</t>
  </si>
  <si>
    <t>Jacques Maurel</t>
  </si>
  <si>
    <t>Total</t>
  </si>
  <si>
    <t>Scores</t>
  </si>
  <si>
    <t>Totaux</t>
  </si>
  <si>
    <t>Nom</t>
  </si>
  <si>
    <t>Interclubs régionaux classiques 2017</t>
  </si>
  <si>
    <t>Entames</t>
  </si>
  <si>
    <t>Equipes</t>
  </si>
  <si>
    <t>Club</t>
  </si>
  <si>
    <t>Montpellier</t>
  </si>
  <si>
    <t>Béziers</t>
  </si>
  <si>
    <t>Ronde</t>
  </si>
  <si>
    <t>Après</t>
  </si>
  <si>
    <t>Tirage au sort des équipes pour affectation aux groupes A, B, C et D.</t>
  </si>
  <si>
    <t>joueur 1</t>
  </si>
  <si>
    <t>joueur 2</t>
  </si>
  <si>
    <t>joueur 3</t>
  </si>
  <si>
    <t>Joueur 1, 2 ou 3 d'après le classement national au jour du tournoi.</t>
  </si>
  <si>
    <t>Montpellier C</t>
  </si>
  <si>
    <t>Montpellier A</t>
  </si>
  <si>
    <t>Montpellier B</t>
  </si>
  <si>
    <t>PM</t>
  </si>
  <si>
    <t>Victoires</t>
  </si>
  <si>
    <t>Défaites</t>
  </si>
  <si>
    <t xml:space="preserve">Classement </t>
  </si>
  <si>
    <t>Equipe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</si>
</sst>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0C];[Red]&quot;-&quot;#,##0.00&quot; &quot;[$€-40C]"/>
  </numFmts>
  <fonts count="48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3B300"/>
        <bgColor indexed="64"/>
      </patternFill>
    </fill>
    <fill>
      <patternFill patternType="solid">
        <fgColor rgb="FF23FF23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ECF00"/>
        <bgColor indexed="64"/>
      </patternFill>
    </fill>
    <fill>
      <patternFill patternType="solid">
        <fgColor rgb="FFEB613D"/>
        <bgColor indexed="64"/>
      </patternFill>
    </fill>
    <fill>
      <patternFill patternType="solid">
        <fgColor rgb="FFE6FF00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0" borderId="0">
      <alignment horizontal="center"/>
      <protection/>
    </xf>
    <xf numFmtId="0" fontId="31" fillId="0" borderId="0">
      <alignment horizontal="center" textRotation="90"/>
      <protection/>
    </xf>
    <xf numFmtId="0" fontId="32" fillId="2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3" fillId="30" borderId="0" applyNumberFormat="0" applyBorder="0" applyAlignment="0" applyProtection="0"/>
    <xf numFmtId="9" fontId="25" fillId="0" borderId="0" applyFont="0" applyFill="0" applyBorder="0" applyAlignment="0" applyProtection="0"/>
    <xf numFmtId="0" fontId="34" fillId="0" borderId="0">
      <alignment/>
      <protection/>
    </xf>
    <xf numFmtId="164" fontId="34" fillId="0" borderId="0">
      <alignment/>
      <protection/>
    </xf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0" borderId="0" xfId="0" applyAlignment="1">
      <alignment horizontal="left"/>
    </xf>
    <xf numFmtId="0" fontId="44" fillId="0" borderId="0" xfId="0" applyFont="1" applyAlignment="1">
      <alignment horizontal="center"/>
    </xf>
    <xf numFmtId="0" fontId="44" fillId="39" borderId="0" xfId="0" applyFont="1" applyFill="1" applyAlignment="1">
      <alignment horizontal="center"/>
    </xf>
    <xf numFmtId="0" fontId="44" fillId="0" borderId="0" xfId="0" applyFont="1" applyAlignment="1">
      <alignment/>
    </xf>
    <xf numFmtId="0" fontId="0" fillId="40" borderId="10" xfId="0" applyFill="1" applyBorder="1" applyAlignment="1">
      <alignment horizontal="left"/>
    </xf>
    <xf numFmtId="0" fontId="0" fillId="39" borderId="0" xfId="0" applyFill="1" applyAlignment="1">
      <alignment/>
    </xf>
    <xf numFmtId="0" fontId="0" fillId="38" borderId="10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41" borderId="10" xfId="0" applyFill="1" applyBorder="1" applyAlignment="1">
      <alignment horizontal="left"/>
    </xf>
    <xf numFmtId="0" fontId="0" fillId="42" borderId="10" xfId="0" applyFill="1" applyBorder="1" applyAlignment="1">
      <alignment horizontal="left"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horizontal="center"/>
    </xf>
    <xf numFmtId="0" fontId="0" fillId="43" borderId="10" xfId="0" applyFill="1" applyBorder="1" applyAlignment="1">
      <alignment/>
    </xf>
    <xf numFmtId="0" fontId="0" fillId="43" borderId="10" xfId="0" applyFill="1" applyBorder="1" applyAlignment="1">
      <alignment horizontal="center"/>
    </xf>
    <xf numFmtId="0" fontId="0" fillId="44" borderId="10" xfId="0" applyFill="1" applyBorder="1" applyAlignment="1">
      <alignment/>
    </xf>
    <xf numFmtId="0" fontId="0" fillId="44" borderId="10" xfId="0" applyFill="1" applyBorder="1" applyAlignment="1">
      <alignment horizontal="center"/>
    </xf>
    <xf numFmtId="0" fontId="0" fillId="45" borderId="10" xfId="0" applyFill="1" applyBorder="1" applyAlignment="1">
      <alignment/>
    </xf>
    <xf numFmtId="0" fontId="0" fillId="45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43" borderId="1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44" borderId="11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43" borderId="13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44" borderId="13" xfId="0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44" fillId="46" borderId="10" xfId="0" applyFont="1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0" fontId="44" fillId="47" borderId="10" xfId="0" applyFont="1" applyFill="1" applyBorder="1" applyAlignment="1">
      <alignment horizontal="center"/>
    </xf>
    <xf numFmtId="0" fontId="0" fillId="47" borderId="10" xfId="0" applyFill="1" applyBorder="1" applyAlignment="1">
      <alignment horizontal="center"/>
    </xf>
    <xf numFmtId="0" fontId="44" fillId="48" borderId="10" xfId="0" applyFont="1" applyFill="1" applyBorder="1" applyAlignment="1">
      <alignment horizontal="center"/>
    </xf>
    <xf numFmtId="0" fontId="0" fillId="48" borderId="10" xfId="0" applyFill="1" applyBorder="1" applyAlignment="1">
      <alignment horizontal="center"/>
    </xf>
    <xf numFmtId="0" fontId="44" fillId="49" borderId="10" xfId="0" applyFont="1" applyFill="1" applyBorder="1" applyAlignment="1">
      <alignment horizontal="center"/>
    </xf>
    <xf numFmtId="0" fontId="0" fillId="49" borderId="10" xfId="0" applyFill="1" applyBorder="1" applyAlignment="1">
      <alignment horizontal="center"/>
    </xf>
    <xf numFmtId="0" fontId="44" fillId="49" borderId="11" xfId="0" applyFont="1" applyFill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40" borderId="13" xfId="0" applyFill="1" applyBorder="1" applyAlignment="1">
      <alignment horizontal="center"/>
    </xf>
    <xf numFmtId="0" fontId="0" fillId="50" borderId="13" xfId="0" applyFill="1" applyBorder="1" applyAlignment="1">
      <alignment horizontal="center"/>
    </xf>
    <xf numFmtId="0" fontId="0" fillId="42" borderId="13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0" fillId="49" borderId="13" xfId="0" applyFill="1" applyBorder="1" applyAlignment="1">
      <alignment horizontal="center"/>
    </xf>
    <xf numFmtId="0" fontId="0" fillId="48" borderId="13" xfId="0" applyFill="1" applyBorder="1" applyAlignment="1">
      <alignment horizontal="center"/>
    </xf>
    <xf numFmtId="0" fontId="0" fillId="46" borderId="13" xfId="0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47" fillId="0" borderId="0" xfId="0" applyFont="1" applyAlignment="1">
      <alignment/>
    </xf>
    <xf numFmtId="0" fontId="0" fillId="51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49" borderId="14" xfId="0" applyFill="1" applyBorder="1" applyAlignment="1">
      <alignment horizontal="center"/>
    </xf>
    <xf numFmtId="0" fontId="0" fillId="49" borderId="15" xfId="0" applyFill="1" applyBorder="1" applyAlignment="1">
      <alignment horizontal="center"/>
    </xf>
    <xf numFmtId="0" fontId="46" fillId="49" borderId="13" xfId="0" applyFont="1" applyFill="1" applyBorder="1" applyAlignment="1">
      <alignment horizontal="center"/>
    </xf>
    <xf numFmtId="0" fontId="0" fillId="48" borderId="14" xfId="0" applyFill="1" applyBorder="1" applyAlignment="1">
      <alignment horizontal="center"/>
    </xf>
    <xf numFmtId="0" fontId="46" fillId="48" borderId="13" xfId="0" applyFont="1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0" fontId="46" fillId="46" borderId="13" xfId="0" applyFont="1" applyFill="1" applyBorder="1" applyAlignment="1">
      <alignment horizontal="center"/>
    </xf>
    <xf numFmtId="0" fontId="0" fillId="47" borderId="14" xfId="0" applyFill="1" applyBorder="1" applyAlignment="1">
      <alignment horizontal="center"/>
    </xf>
    <xf numFmtId="0" fontId="0" fillId="47" borderId="13" xfId="0" applyFill="1" applyBorder="1" applyAlignment="1">
      <alignment horizontal="center"/>
    </xf>
    <xf numFmtId="0" fontId="46" fillId="47" borderId="13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47" fillId="0" borderId="0" xfId="0" applyFont="1" applyAlignment="1">
      <alignment horizontal="left"/>
    </xf>
    <xf numFmtId="0" fontId="44" fillId="0" borderId="0" xfId="0" applyFont="1" applyAlignment="1">
      <alignment horizontal="right"/>
    </xf>
    <xf numFmtId="0" fontId="47" fillId="0" borderId="0" xfId="0" applyFont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36" borderId="11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45" borderId="11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46" fillId="49" borderId="17" xfId="0" applyFont="1" applyFill="1" applyBorder="1" applyAlignment="1">
      <alignment horizontal="center"/>
    </xf>
    <xf numFmtId="0" fontId="44" fillId="51" borderId="18" xfId="0" applyFont="1" applyFill="1" applyBorder="1" applyAlignment="1">
      <alignment horizontal="center"/>
    </xf>
    <xf numFmtId="0" fontId="0" fillId="51" borderId="19" xfId="0" applyFill="1" applyBorder="1" applyAlignment="1">
      <alignment/>
    </xf>
    <xf numFmtId="0" fontId="44" fillId="49" borderId="13" xfId="0" applyFont="1" applyFill="1" applyBorder="1" applyAlignment="1">
      <alignment horizontal="center"/>
    </xf>
    <xf numFmtId="0" fontId="44" fillId="48" borderId="11" xfId="0" applyFont="1" applyFill="1" applyBorder="1" applyAlignment="1">
      <alignment horizontal="center"/>
    </xf>
    <xf numFmtId="0" fontId="0" fillId="48" borderId="15" xfId="0" applyFill="1" applyBorder="1" applyAlignment="1">
      <alignment horizontal="center"/>
    </xf>
    <xf numFmtId="0" fontId="46" fillId="48" borderId="17" xfId="0" applyFont="1" applyFill="1" applyBorder="1" applyAlignment="1">
      <alignment horizontal="center"/>
    </xf>
    <xf numFmtId="0" fontId="44" fillId="48" borderId="13" xfId="0" applyFont="1" applyFill="1" applyBorder="1" applyAlignment="1">
      <alignment horizontal="center"/>
    </xf>
    <xf numFmtId="0" fontId="44" fillId="46" borderId="11" xfId="0" applyFont="1" applyFill="1" applyBorder="1" applyAlignment="1">
      <alignment horizontal="center"/>
    </xf>
    <xf numFmtId="0" fontId="0" fillId="46" borderId="15" xfId="0" applyFill="1" applyBorder="1" applyAlignment="1">
      <alignment horizontal="center"/>
    </xf>
    <xf numFmtId="0" fontId="46" fillId="46" borderId="17" xfId="0" applyFont="1" applyFill="1" applyBorder="1" applyAlignment="1">
      <alignment horizontal="center"/>
    </xf>
    <xf numFmtId="0" fontId="44" fillId="46" borderId="13" xfId="0" applyFont="1" applyFill="1" applyBorder="1" applyAlignment="1">
      <alignment horizontal="center"/>
    </xf>
    <xf numFmtId="0" fontId="44" fillId="47" borderId="11" xfId="0" applyFont="1" applyFill="1" applyBorder="1" applyAlignment="1">
      <alignment horizontal="center"/>
    </xf>
    <xf numFmtId="0" fontId="0" fillId="47" borderId="15" xfId="0" applyFill="1" applyBorder="1" applyAlignment="1">
      <alignment horizontal="center"/>
    </xf>
    <xf numFmtId="0" fontId="46" fillId="47" borderId="17" xfId="0" applyFont="1" applyFill="1" applyBorder="1" applyAlignment="1">
      <alignment horizontal="center"/>
    </xf>
    <xf numFmtId="0" fontId="44" fillId="47" borderId="13" xfId="0" applyFont="1" applyFill="1" applyBorder="1" applyAlignment="1">
      <alignment horizontal="center"/>
    </xf>
    <xf numFmtId="0" fontId="46" fillId="47" borderId="15" xfId="0" applyFont="1" applyFill="1" applyBorder="1" applyAlignment="1">
      <alignment horizontal="center"/>
    </xf>
    <xf numFmtId="0" fontId="46" fillId="46" borderId="15" xfId="0" applyFont="1" applyFill="1" applyBorder="1" applyAlignment="1">
      <alignment horizontal="center"/>
    </xf>
    <xf numFmtId="0" fontId="46" fillId="48" borderId="15" xfId="0" applyFont="1" applyFill="1" applyBorder="1" applyAlignment="1">
      <alignment horizontal="center"/>
    </xf>
    <xf numFmtId="0" fontId="46" fillId="49" borderId="15" xfId="0" applyFont="1" applyFill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 horizontal="left"/>
    </xf>
    <xf numFmtId="0" fontId="0" fillId="40" borderId="11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0" fillId="41" borderId="11" xfId="0" applyFill="1" applyBorder="1" applyAlignment="1">
      <alignment horizontal="left"/>
    </xf>
    <xf numFmtId="0" fontId="0" fillId="42" borderId="11" xfId="0" applyFill="1" applyBorder="1" applyAlignment="1">
      <alignment horizontal="left"/>
    </xf>
    <xf numFmtId="0" fontId="46" fillId="52" borderId="13" xfId="0" applyFont="1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52" borderId="13" xfId="0" applyFill="1" applyBorder="1" applyAlignment="1">
      <alignment horizontal="center"/>
    </xf>
    <xf numFmtId="0" fontId="0" fillId="5" borderId="13" xfId="0" applyFill="1" applyBorder="1" applyAlignment="1">
      <alignment/>
    </xf>
    <xf numFmtId="0" fontId="0" fillId="3" borderId="13" xfId="0" applyFill="1" applyBorder="1" applyAlignment="1">
      <alignment/>
    </xf>
    <xf numFmtId="0" fontId="0" fillId="7" borderId="13" xfId="0" applyFill="1" applyBorder="1" applyAlignment="1">
      <alignment/>
    </xf>
    <xf numFmtId="0" fontId="0" fillId="35" borderId="20" xfId="0" applyFill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Heading" xfId="44"/>
    <cellStyle name="Heading1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sult" xfId="53"/>
    <cellStyle name="Result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C18" sqref="C18"/>
    </sheetView>
  </sheetViews>
  <sheetFormatPr defaultColWidth="11.00390625" defaultRowHeight="14.25"/>
  <cols>
    <col min="2" max="2" width="15.875" style="0" customWidth="1"/>
    <col min="3" max="3" width="15.75390625" style="0" customWidth="1"/>
    <col min="4" max="4" width="18.50390625" style="0" customWidth="1"/>
  </cols>
  <sheetData>
    <row r="1" ht="17.25">
      <c r="A1" s="65" t="s">
        <v>129</v>
      </c>
    </row>
    <row r="3" spans="1:5" ht="13.5">
      <c r="A3" s="58"/>
      <c r="B3" s="90" t="s">
        <v>136</v>
      </c>
      <c r="C3" s="90" t="s">
        <v>137</v>
      </c>
      <c r="D3" s="90" t="s">
        <v>138</v>
      </c>
      <c r="E3" s="90" t="s">
        <v>130</v>
      </c>
    </row>
    <row r="4" spans="1:5" ht="13.5">
      <c r="A4" s="92" t="s">
        <v>98</v>
      </c>
      <c r="B4" s="58" t="s">
        <v>89</v>
      </c>
      <c r="C4" s="58" t="s">
        <v>88</v>
      </c>
      <c r="D4" s="58" t="s">
        <v>91</v>
      </c>
      <c r="E4" s="58" t="s">
        <v>131</v>
      </c>
    </row>
    <row r="5" spans="1:5" ht="13.5">
      <c r="A5" s="92" t="s">
        <v>95</v>
      </c>
      <c r="B5" s="58" t="s">
        <v>92</v>
      </c>
      <c r="C5" s="58" t="s">
        <v>93</v>
      </c>
      <c r="D5" s="58" t="s">
        <v>94</v>
      </c>
      <c r="E5" s="58" t="s">
        <v>132</v>
      </c>
    </row>
    <row r="6" spans="1:5" ht="13.5">
      <c r="A6" s="92" t="s">
        <v>97</v>
      </c>
      <c r="B6" s="58" t="s">
        <v>83</v>
      </c>
      <c r="C6" s="58" t="s">
        <v>84</v>
      </c>
      <c r="D6" s="58" t="s">
        <v>85</v>
      </c>
      <c r="E6" s="58" t="s">
        <v>131</v>
      </c>
    </row>
    <row r="7" spans="1:5" ht="13.5">
      <c r="A7" s="92" t="s">
        <v>96</v>
      </c>
      <c r="B7" s="58" t="s">
        <v>86</v>
      </c>
      <c r="C7" s="58" t="s">
        <v>87</v>
      </c>
      <c r="D7" s="58" t="s">
        <v>90</v>
      </c>
      <c r="E7" s="58" t="s">
        <v>131</v>
      </c>
    </row>
    <row r="9" ht="13.5">
      <c r="A9" s="11" t="s">
        <v>135</v>
      </c>
    </row>
    <row r="10" ht="13.5">
      <c r="A10" s="67" t="s">
        <v>139</v>
      </c>
    </row>
    <row r="12" spans="1:5" ht="13.5">
      <c r="A12" s="91" t="s">
        <v>146</v>
      </c>
      <c r="B12" s="91" t="s">
        <v>147</v>
      </c>
      <c r="C12" s="91" t="s">
        <v>143</v>
      </c>
      <c r="D12" s="91" t="s">
        <v>144</v>
      </c>
      <c r="E12" s="91" t="s">
        <v>145</v>
      </c>
    </row>
    <row r="13" spans="1:5" ht="13.5">
      <c r="A13" s="58">
        <v>1</v>
      </c>
      <c r="B13" s="58" t="s">
        <v>140</v>
      </c>
      <c r="C13" s="58">
        <v>41</v>
      </c>
      <c r="D13" s="58">
        <v>13</v>
      </c>
      <c r="E13" s="58">
        <v>2</v>
      </c>
    </row>
    <row r="14" spans="1:5" ht="13.5">
      <c r="A14" s="58">
        <v>2</v>
      </c>
      <c r="B14" s="58" t="s">
        <v>141</v>
      </c>
      <c r="C14" s="58">
        <v>29</v>
      </c>
      <c r="D14" s="58">
        <v>7</v>
      </c>
      <c r="E14" s="58">
        <v>8</v>
      </c>
    </row>
    <row r="15" spans="1:5" ht="13.5">
      <c r="A15" s="58">
        <v>3</v>
      </c>
      <c r="B15" s="58" t="s">
        <v>142</v>
      </c>
      <c r="C15" s="58">
        <v>27</v>
      </c>
      <c r="D15" s="58">
        <v>6</v>
      </c>
      <c r="E15" s="58">
        <v>9</v>
      </c>
    </row>
    <row r="16" spans="1:5" ht="13.5">
      <c r="A16" s="58">
        <v>4</v>
      </c>
      <c r="B16" s="58" t="s">
        <v>132</v>
      </c>
      <c r="C16" s="58">
        <v>23</v>
      </c>
      <c r="D16" s="58">
        <v>4</v>
      </c>
      <c r="E16" s="58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1" sqref="A11"/>
    </sheetView>
  </sheetViews>
  <sheetFormatPr defaultColWidth="11.00390625" defaultRowHeight="14.25"/>
  <cols>
    <col min="1" max="5" width="8.625" style="0" customWidth="1"/>
    <col min="6" max="6" width="8.50390625" style="0" customWidth="1"/>
    <col min="7" max="11" width="8.625" style="0" customWidth="1"/>
  </cols>
  <sheetData>
    <row r="1" spans="1:7" ht="21" customHeight="1">
      <c r="A1" s="79" t="s">
        <v>127</v>
      </c>
      <c r="B1" s="79"/>
      <c r="C1" s="79"/>
      <c r="D1" s="79"/>
      <c r="E1" s="79"/>
      <c r="F1" s="79"/>
      <c r="G1" s="79"/>
    </row>
    <row r="3" spans="1:7" ht="13.5">
      <c r="A3" s="1"/>
      <c r="B3" s="23" t="s">
        <v>0</v>
      </c>
      <c r="C3" s="23" t="s">
        <v>1</v>
      </c>
      <c r="D3" s="23" t="s">
        <v>2</v>
      </c>
      <c r="E3" s="23" t="s">
        <v>3</v>
      </c>
      <c r="F3" s="50" t="s">
        <v>37</v>
      </c>
      <c r="G3" s="51" t="s">
        <v>38</v>
      </c>
    </row>
    <row r="4" spans="1:7" ht="13.5">
      <c r="A4" s="2" t="s">
        <v>4</v>
      </c>
      <c r="B4" s="3" t="s">
        <v>39</v>
      </c>
      <c r="C4" s="3" t="s">
        <v>40</v>
      </c>
      <c r="D4" s="3" t="s">
        <v>41</v>
      </c>
      <c r="E4" s="3" t="s">
        <v>42</v>
      </c>
      <c r="F4" s="31" t="s">
        <v>43</v>
      </c>
      <c r="G4" s="36" t="s">
        <v>5</v>
      </c>
    </row>
    <row r="5" spans="1:7" ht="13.5">
      <c r="A5" s="24" t="s">
        <v>7</v>
      </c>
      <c r="B5" s="25" t="s">
        <v>44</v>
      </c>
      <c r="C5" s="25" t="s">
        <v>45</v>
      </c>
      <c r="D5" s="25" t="s">
        <v>46</v>
      </c>
      <c r="E5" s="25" t="s">
        <v>47</v>
      </c>
      <c r="F5" s="32" t="s">
        <v>9</v>
      </c>
      <c r="G5" s="37" t="s">
        <v>48</v>
      </c>
    </row>
    <row r="6" spans="1:7" ht="13.5">
      <c r="A6" s="4" t="s">
        <v>11</v>
      </c>
      <c r="B6" s="5" t="s">
        <v>49</v>
      </c>
      <c r="C6" s="5" t="s">
        <v>50</v>
      </c>
      <c r="D6" s="5" t="s">
        <v>51</v>
      </c>
      <c r="E6" s="5" t="s">
        <v>19</v>
      </c>
      <c r="F6" s="33" t="s">
        <v>52</v>
      </c>
      <c r="G6" s="38" t="s">
        <v>53</v>
      </c>
    </row>
    <row r="7" spans="1:7" ht="13.5">
      <c r="A7" s="26" t="s">
        <v>15</v>
      </c>
      <c r="B7" s="27" t="s">
        <v>12</v>
      </c>
      <c r="C7" s="27" t="s">
        <v>54</v>
      </c>
      <c r="D7" s="27" t="s">
        <v>55</v>
      </c>
      <c r="E7" s="27" t="s">
        <v>56</v>
      </c>
      <c r="F7" s="34" t="s">
        <v>8</v>
      </c>
      <c r="G7" s="39" t="s">
        <v>57</v>
      </c>
    </row>
    <row r="8" spans="1:7" ht="13.5">
      <c r="A8" s="10" t="s">
        <v>17</v>
      </c>
      <c r="B8" s="17" t="s">
        <v>58</v>
      </c>
      <c r="C8" s="17" t="s">
        <v>18</v>
      </c>
      <c r="D8" s="17" t="s">
        <v>13</v>
      </c>
      <c r="E8" s="17" t="s">
        <v>59</v>
      </c>
      <c r="F8" s="35" t="s">
        <v>60</v>
      </c>
      <c r="G8" s="40" t="s">
        <v>61</v>
      </c>
    </row>
    <row r="11" spans="1:9" ht="13.5">
      <c r="A11" s="6" t="s">
        <v>22</v>
      </c>
      <c r="B11" s="7"/>
      <c r="C11" s="7"/>
      <c r="D11" s="7"/>
      <c r="E11" s="7"/>
      <c r="F11" s="7"/>
      <c r="G11" s="126" t="s">
        <v>128</v>
      </c>
      <c r="H11" s="30"/>
      <c r="I11" s="30"/>
    </row>
    <row r="12" spans="1:7" ht="13.5">
      <c r="A12" s="28" t="s">
        <v>62</v>
      </c>
      <c r="B12" s="28" t="s">
        <v>24</v>
      </c>
      <c r="C12" s="28" t="s">
        <v>63</v>
      </c>
      <c r="D12" s="28" t="s">
        <v>64</v>
      </c>
      <c r="E12" s="28" t="s">
        <v>65</v>
      </c>
      <c r="F12" s="87" t="s">
        <v>66</v>
      </c>
      <c r="G12" s="88">
        <v>2</v>
      </c>
    </row>
    <row r="13" spans="1:7" ht="13.5">
      <c r="A13" s="29" t="s">
        <v>67</v>
      </c>
      <c r="B13" s="28" t="s">
        <v>14</v>
      </c>
      <c r="C13" s="28" t="s">
        <v>10</v>
      </c>
      <c r="D13" s="28" t="s">
        <v>68</v>
      </c>
      <c r="E13" s="28" t="s">
        <v>20</v>
      </c>
      <c r="F13" s="28" t="s">
        <v>24</v>
      </c>
      <c r="G13" s="86">
        <v>3</v>
      </c>
    </row>
    <row r="14" spans="1:7" ht="13.5">
      <c r="A14" s="28" t="s">
        <v>69</v>
      </c>
      <c r="B14" s="28" t="s">
        <v>66</v>
      </c>
      <c r="C14" s="28" t="s">
        <v>21</v>
      </c>
      <c r="D14" s="28" t="s">
        <v>20</v>
      </c>
      <c r="E14" s="28" t="s">
        <v>70</v>
      </c>
      <c r="F14" s="28" t="s">
        <v>68</v>
      </c>
      <c r="G14" s="82">
        <v>3</v>
      </c>
    </row>
    <row r="15" spans="1:7" ht="13.5">
      <c r="A15" s="1"/>
      <c r="B15" s="1"/>
      <c r="C15" s="1"/>
      <c r="D15" s="1"/>
      <c r="E15" s="1"/>
      <c r="F15" s="83" t="s">
        <v>123</v>
      </c>
      <c r="G15" s="82">
        <f>SUM(G12:G14)</f>
        <v>8</v>
      </c>
    </row>
    <row r="16" spans="1:7" ht="13.5">
      <c r="A16" s="9" t="s">
        <v>71</v>
      </c>
      <c r="B16" s="9" t="s">
        <v>26</v>
      </c>
      <c r="C16" s="9" t="s">
        <v>64</v>
      </c>
      <c r="D16" s="9" t="s">
        <v>63</v>
      </c>
      <c r="E16" s="9" t="s">
        <v>21</v>
      </c>
      <c r="F16" s="9" t="s">
        <v>27</v>
      </c>
      <c r="G16" s="82">
        <v>2</v>
      </c>
    </row>
    <row r="17" spans="1:7" ht="13.5">
      <c r="A17" s="9" t="s">
        <v>72</v>
      </c>
      <c r="B17" s="9" t="s">
        <v>68</v>
      </c>
      <c r="C17" s="9" t="s">
        <v>27</v>
      </c>
      <c r="D17" s="9" t="s">
        <v>14</v>
      </c>
      <c r="E17" s="9" t="s">
        <v>23</v>
      </c>
      <c r="F17" s="9" t="s">
        <v>21</v>
      </c>
      <c r="G17" s="82">
        <v>4</v>
      </c>
    </row>
    <row r="18" spans="1:7" ht="13.5">
      <c r="A18" s="9" t="s">
        <v>73</v>
      </c>
      <c r="B18" s="9" t="s">
        <v>21</v>
      </c>
      <c r="C18" s="9" t="s">
        <v>66</v>
      </c>
      <c r="D18" s="9" t="s">
        <v>16</v>
      </c>
      <c r="E18" s="9" t="s">
        <v>6</v>
      </c>
      <c r="F18" s="9" t="s">
        <v>25</v>
      </c>
      <c r="G18" s="82">
        <v>2</v>
      </c>
    </row>
    <row r="19" spans="1:7" ht="13.5">
      <c r="A19" s="1"/>
      <c r="B19" s="1"/>
      <c r="C19" s="1"/>
      <c r="D19" s="1"/>
      <c r="E19" s="1"/>
      <c r="F19" s="83" t="s">
        <v>123</v>
      </c>
      <c r="G19" s="82">
        <f>SUM(G16:G18)</f>
        <v>8</v>
      </c>
    </row>
    <row r="20" spans="1:7" ht="13.5">
      <c r="A20" s="10" t="s">
        <v>74</v>
      </c>
      <c r="B20" s="10" t="s">
        <v>63</v>
      </c>
      <c r="C20" s="10" t="s">
        <v>24</v>
      </c>
      <c r="D20" s="10" t="s">
        <v>23</v>
      </c>
      <c r="E20" s="10" t="s">
        <v>68</v>
      </c>
      <c r="F20" s="10" t="s">
        <v>20</v>
      </c>
      <c r="G20" s="82">
        <v>3</v>
      </c>
    </row>
    <row r="21" spans="1:7" ht="13.5">
      <c r="A21" s="10" t="s">
        <v>75</v>
      </c>
      <c r="B21" s="10" t="s">
        <v>6</v>
      </c>
      <c r="C21" s="10" t="s">
        <v>68</v>
      </c>
      <c r="D21" s="10" t="s">
        <v>10</v>
      </c>
      <c r="E21" s="10" t="s">
        <v>66</v>
      </c>
      <c r="F21" s="10" t="s">
        <v>63</v>
      </c>
      <c r="G21" s="82">
        <v>2</v>
      </c>
    </row>
    <row r="22" spans="1:7" ht="13.5">
      <c r="A22" s="10" t="s">
        <v>76</v>
      </c>
      <c r="B22" s="10" t="s">
        <v>20</v>
      </c>
      <c r="C22" s="10" t="s">
        <v>16</v>
      </c>
      <c r="D22" s="10" t="s">
        <v>66</v>
      </c>
      <c r="E22" s="10" t="s">
        <v>24</v>
      </c>
      <c r="F22" s="10" t="s">
        <v>10</v>
      </c>
      <c r="G22" s="82">
        <v>2</v>
      </c>
    </row>
    <row r="23" spans="6:7" ht="13.5">
      <c r="F23" s="83" t="s">
        <v>123</v>
      </c>
      <c r="G23" s="85">
        <f>SUM(G20:G22)</f>
        <v>7</v>
      </c>
    </row>
    <row r="24" spans="1:7" ht="13.5">
      <c r="A24" s="8" t="s">
        <v>77</v>
      </c>
      <c r="B24" s="8" t="s">
        <v>25</v>
      </c>
      <c r="C24" s="8" t="s">
        <v>23</v>
      </c>
      <c r="D24" s="8" t="s">
        <v>24</v>
      </c>
      <c r="E24" s="8" t="s">
        <v>16</v>
      </c>
      <c r="F24" s="84" t="s">
        <v>14</v>
      </c>
      <c r="G24" s="58">
        <v>2</v>
      </c>
    </row>
    <row r="25" spans="1:7" ht="13.5">
      <c r="A25" s="8" t="s">
        <v>78</v>
      </c>
      <c r="B25" s="8" t="s">
        <v>10</v>
      </c>
      <c r="C25" s="8" t="s">
        <v>14</v>
      </c>
      <c r="D25" s="8" t="s">
        <v>27</v>
      </c>
      <c r="E25" s="8" t="s">
        <v>25</v>
      </c>
      <c r="F25" s="84" t="s">
        <v>79</v>
      </c>
      <c r="G25" s="58">
        <v>2</v>
      </c>
    </row>
    <row r="26" spans="1:7" ht="13.5">
      <c r="A26" s="8" t="s">
        <v>80</v>
      </c>
      <c r="B26" s="8" t="s">
        <v>16</v>
      </c>
      <c r="C26" s="8" t="s">
        <v>20</v>
      </c>
      <c r="D26" s="8" t="s">
        <v>21</v>
      </c>
      <c r="E26" s="8" t="s">
        <v>81</v>
      </c>
      <c r="F26" s="84" t="s">
        <v>23</v>
      </c>
      <c r="G26" s="58">
        <v>3</v>
      </c>
    </row>
    <row r="27" spans="6:7" ht="13.5">
      <c r="F27" s="83" t="s">
        <v>123</v>
      </c>
      <c r="G27" s="86">
        <f>SUM(G24:G26)</f>
        <v>7</v>
      </c>
    </row>
  </sheetData>
  <sheetProtection/>
  <mergeCells count="1">
    <mergeCell ref="A1:G1"/>
  </mergeCells>
  <printOptions/>
  <pageMargins left="0" right="0" top="0.3940944881889764" bottom="0.3940944881889764" header="0" footer="0"/>
  <pageSetup orientation="portrait" paperSize="9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R17"/>
  <sheetViews>
    <sheetView zoomScalePageLayoutView="0" workbookViewId="0" topLeftCell="A1">
      <selection activeCell="I20" sqref="I20"/>
    </sheetView>
  </sheetViews>
  <sheetFormatPr defaultColWidth="8.625" defaultRowHeight="14.25"/>
  <cols>
    <col min="1" max="1" width="11.00390625" style="11" customWidth="1"/>
    <col min="2" max="2" width="7.125" style="0" customWidth="1"/>
    <col min="3" max="4" width="6.875" style="0" customWidth="1"/>
    <col min="5" max="5" width="5.25390625" style="0" customWidth="1"/>
    <col min="6" max="6" width="4.25390625" style="0" customWidth="1"/>
    <col min="7" max="7" width="2.25390625" style="0" customWidth="1"/>
    <col min="8" max="8" width="6.75390625" style="0" customWidth="1"/>
    <col min="9" max="9" width="6.875" style="0" customWidth="1"/>
    <col min="10" max="10" width="7.50390625" style="0" customWidth="1"/>
    <col min="11" max="11" width="5.375" style="0" customWidth="1"/>
    <col min="12" max="12" width="4.25390625" style="0" customWidth="1"/>
    <col min="13" max="13" width="1.875" style="0" customWidth="1"/>
    <col min="14" max="14" width="6.625" style="0" customWidth="1"/>
    <col min="15" max="15" width="6.875" style="0" customWidth="1"/>
    <col min="16" max="16" width="7.125" style="0" customWidth="1"/>
    <col min="17" max="17" width="5.25390625" style="0" customWidth="1"/>
    <col min="18" max="18" width="4.25390625" style="0" customWidth="1"/>
    <col min="19" max="19" width="2.375" style="0" customWidth="1"/>
    <col min="20" max="20" width="7.00390625" style="0" customWidth="1"/>
    <col min="21" max="22" width="6.25390625" style="0" customWidth="1"/>
    <col min="23" max="23" width="5.25390625" style="0" customWidth="1"/>
    <col min="24" max="24" width="4.25390625" style="0" customWidth="1"/>
    <col min="25" max="25" width="2.50390625" style="0" customWidth="1"/>
    <col min="26" max="252" width="4.25390625" style="0" customWidth="1"/>
  </cols>
  <sheetData>
    <row r="1" spans="1:18" ht="18.75" customHeight="1">
      <c r="A1" s="81" t="s">
        <v>127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3" spans="1:252" s="14" customFormat="1" ht="14.25" customHeight="1">
      <c r="A3" s="80" t="s">
        <v>126</v>
      </c>
      <c r="B3" s="43" t="s">
        <v>99</v>
      </c>
      <c r="C3" s="43" t="s">
        <v>100</v>
      </c>
      <c r="D3" s="43" t="s">
        <v>101</v>
      </c>
      <c r="E3" s="105" t="s">
        <v>133</v>
      </c>
      <c r="F3" s="108" t="s">
        <v>123</v>
      </c>
      <c r="G3" s="13"/>
      <c r="H3" s="41" t="s">
        <v>102</v>
      </c>
      <c r="I3" s="41" t="s">
        <v>103</v>
      </c>
      <c r="J3" s="41" t="s">
        <v>104</v>
      </c>
      <c r="K3" s="101" t="s">
        <v>133</v>
      </c>
      <c r="L3" s="104" t="s">
        <v>123</v>
      </c>
      <c r="M3" s="13"/>
      <c r="N3" s="45" t="s">
        <v>105</v>
      </c>
      <c r="O3" s="45" t="s">
        <v>106</v>
      </c>
      <c r="P3" s="45" t="s">
        <v>107</v>
      </c>
      <c r="Q3" s="97" t="s">
        <v>133</v>
      </c>
      <c r="R3" s="100" t="s">
        <v>123</v>
      </c>
      <c r="S3" s="13"/>
      <c r="T3" s="47" t="s">
        <v>108</v>
      </c>
      <c r="U3" s="47" t="s">
        <v>109</v>
      </c>
      <c r="V3" s="47" t="s">
        <v>110</v>
      </c>
      <c r="W3" s="49" t="s">
        <v>133</v>
      </c>
      <c r="X3" s="96" t="s">
        <v>123</v>
      </c>
      <c r="Y3" s="94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</row>
    <row r="4" spans="1:25" ht="13.5">
      <c r="A4" s="15" t="s">
        <v>4</v>
      </c>
      <c r="B4" s="44">
        <v>3</v>
      </c>
      <c r="C4" s="44">
        <v>1</v>
      </c>
      <c r="D4" s="44">
        <v>1</v>
      </c>
      <c r="E4" s="109">
        <f>SUM(B4:D4)</f>
        <v>5</v>
      </c>
      <c r="F4" s="76"/>
      <c r="G4" s="16"/>
      <c r="H4" s="42">
        <v>1</v>
      </c>
      <c r="I4" s="42">
        <v>1</v>
      </c>
      <c r="J4" s="42">
        <v>1</v>
      </c>
      <c r="K4" s="110">
        <f>SUM(H4:J4)</f>
        <v>3</v>
      </c>
      <c r="L4" s="62"/>
      <c r="M4" s="16"/>
      <c r="N4" s="46">
        <v>1</v>
      </c>
      <c r="O4" s="46">
        <v>3</v>
      </c>
      <c r="P4" s="46">
        <v>3</v>
      </c>
      <c r="Q4" s="111">
        <f>SUM(N4:P4)</f>
        <v>7</v>
      </c>
      <c r="R4" s="61"/>
      <c r="S4" s="16"/>
      <c r="T4" s="48">
        <v>3</v>
      </c>
      <c r="U4" s="48">
        <v>3</v>
      </c>
      <c r="V4" s="48">
        <v>3</v>
      </c>
      <c r="W4" s="112">
        <f>SUM(T4:V4)</f>
        <v>9</v>
      </c>
      <c r="X4" s="60"/>
      <c r="Y4" s="95"/>
    </row>
    <row r="5" spans="1:25" ht="13.5">
      <c r="A5" s="18" t="s">
        <v>7</v>
      </c>
      <c r="B5" s="44">
        <v>3</v>
      </c>
      <c r="C5" s="44">
        <v>3</v>
      </c>
      <c r="D5" s="44">
        <v>1</v>
      </c>
      <c r="E5" s="106">
        <f>SUM(B5:D5)</f>
        <v>7</v>
      </c>
      <c r="F5" s="77">
        <f>SUM(E4:E5)</f>
        <v>12</v>
      </c>
      <c r="G5" s="16"/>
      <c r="H5" s="42">
        <v>1</v>
      </c>
      <c r="I5" s="42">
        <v>1</v>
      </c>
      <c r="J5" s="42">
        <v>3</v>
      </c>
      <c r="K5" s="102">
        <f>SUM(H5:J5)</f>
        <v>5</v>
      </c>
      <c r="L5" s="74">
        <f>SUM(K4:K5)</f>
        <v>8</v>
      </c>
      <c r="M5" s="16"/>
      <c r="N5" s="46">
        <v>3</v>
      </c>
      <c r="O5" s="46">
        <v>3</v>
      </c>
      <c r="P5" s="46">
        <v>3</v>
      </c>
      <c r="Q5" s="98">
        <f>SUM(N5:P5)</f>
        <v>9</v>
      </c>
      <c r="R5" s="72">
        <f>SUM(Q4:Q5)</f>
        <v>16</v>
      </c>
      <c r="S5" s="16"/>
      <c r="T5" s="48">
        <v>1</v>
      </c>
      <c r="U5" s="48">
        <v>1</v>
      </c>
      <c r="V5" s="48">
        <v>1</v>
      </c>
      <c r="W5" s="69">
        <f>SUM(T5:V5)</f>
        <v>3</v>
      </c>
      <c r="X5" s="70">
        <f>SUM(W4:W5)</f>
        <v>12</v>
      </c>
      <c r="Y5" s="95"/>
    </row>
    <row r="6" spans="1:25" ht="13.5">
      <c r="A6" s="19" t="s">
        <v>11</v>
      </c>
      <c r="B6" s="44">
        <v>1</v>
      </c>
      <c r="C6" s="44">
        <v>3</v>
      </c>
      <c r="D6" s="44">
        <v>3</v>
      </c>
      <c r="E6" s="106">
        <f>SUM(B6:D6)</f>
        <v>7</v>
      </c>
      <c r="F6" s="77">
        <f>SUM(E4:E6)</f>
        <v>19</v>
      </c>
      <c r="G6" s="16"/>
      <c r="H6" s="42">
        <v>3</v>
      </c>
      <c r="I6" s="42">
        <v>1</v>
      </c>
      <c r="J6" s="42">
        <v>1</v>
      </c>
      <c r="K6" s="102">
        <f>SUM(H6:J6)</f>
        <v>5</v>
      </c>
      <c r="L6" s="74">
        <f>SUM(K4:K6)</f>
        <v>13</v>
      </c>
      <c r="M6" s="16"/>
      <c r="N6" s="46">
        <v>3</v>
      </c>
      <c r="O6" s="46">
        <v>3</v>
      </c>
      <c r="P6" s="46">
        <v>3</v>
      </c>
      <c r="Q6" s="98">
        <f>SUM(N6:P6)</f>
        <v>9</v>
      </c>
      <c r="R6" s="72">
        <f>SUM(Q4:Q6)</f>
        <v>25</v>
      </c>
      <c r="S6" s="16"/>
      <c r="T6" s="48">
        <v>1</v>
      </c>
      <c r="U6" s="48">
        <v>1</v>
      </c>
      <c r="V6" s="48">
        <v>1</v>
      </c>
      <c r="W6" s="69">
        <f>SUM(T6:V6)</f>
        <v>3</v>
      </c>
      <c r="X6" s="70">
        <f>SUM(W4:W6)</f>
        <v>15</v>
      </c>
      <c r="Y6" s="95"/>
    </row>
    <row r="7" spans="1:25" ht="13.5">
      <c r="A7" s="20" t="s">
        <v>15</v>
      </c>
      <c r="B7" s="44">
        <v>3</v>
      </c>
      <c r="C7" s="44">
        <v>1</v>
      </c>
      <c r="D7" s="44">
        <v>1</v>
      </c>
      <c r="E7" s="106">
        <f>SUM(B7:D7)</f>
        <v>5</v>
      </c>
      <c r="F7" s="77">
        <f>SUM(E4:E7)</f>
        <v>24</v>
      </c>
      <c r="G7" s="16"/>
      <c r="H7" s="42">
        <v>1</v>
      </c>
      <c r="I7" s="42">
        <v>1</v>
      </c>
      <c r="J7" s="42">
        <v>3</v>
      </c>
      <c r="K7" s="102">
        <f>SUM(H7:J7)</f>
        <v>5</v>
      </c>
      <c r="L7" s="74">
        <f>SUM(K4:K7)</f>
        <v>18</v>
      </c>
      <c r="M7" s="16"/>
      <c r="N7" s="46">
        <v>3</v>
      </c>
      <c r="O7" s="46">
        <v>3</v>
      </c>
      <c r="P7" s="46">
        <v>3</v>
      </c>
      <c r="Q7" s="98">
        <f>SUM(N7:P7)</f>
        <v>9</v>
      </c>
      <c r="R7" s="72">
        <f>SUM(Q4:Q7)</f>
        <v>34</v>
      </c>
      <c r="S7" s="16"/>
      <c r="T7" s="48">
        <v>3</v>
      </c>
      <c r="U7" s="48">
        <v>1</v>
      </c>
      <c r="V7" s="48">
        <v>1</v>
      </c>
      <c r="W7" s="69">
        <f>SUM(T7:V7)</f>
        <v>5</v>
      </c>
      <c r="X7" s="70">
        <f>SUM(W4:W7)</f>
        <v>20</v>
      </c>
      <c r="Y7" s="95"/>
    </row>
    <row r="8" spans="1:25" ht="13.5">
      <c r="A8" s="21" t="s">
        <v>17</v>
      </c>
      <c r="B8" s="75">
        <v>3</v>
      </c>
      <c r="C8" s="75">
        <v>1</v>
      </c>
      <c r="D8" s="75">
        <v>1</v>
      </c>
      <c r="E8" s="106">
        <f>SUM(B8:D8)</f>
        <v>5</v>
      </c>
      <c r="F8" s="77">
        <f>SUM(E4:E8)</f>
        <v>29</v>
      </c>
      <c r="G8" s="16"/>
      <c r="H8" s="73">
        <v>3</v>
      </c>
      <c r="I8" s="73">
        <v>1</v>
      </c>
      <c r="J8" s="73">
        <v>1</v>
      </c>
      <c r="K8" s="102">
        <f>SUM(H8:J8)</f>
        <v>5</v>
      </c>
      <c r="L8" s="74">
        <f>SUM(K4:K8)</f>
        <v>23</v>
      </c>
      <c r="M8" s="16"/>
      <c r="N8" s="71">
        <v>3</v>
      </c>
      <c r="O8" s="71">
        <v>1</v>
      </c>
      <c r="P8" s="71">
        <v>3</v>
      </c>
      <c r="Q8" s="98">
        <f>SUM(N8:P8)</f>
        <v>7</v>
      </c>
      <c r="R8" s="72">
        <f>SUM(Q4:Q8)</f>
        <v>41</v>
      </c>
      <c r="S8" s="16"/>
      <c r="T8" s="68">
        <v>3</v>
      </c>
      <c r="U8" s="68">
        <v>3</v>
      </c>
      <c r="V8" s="68">
        <v>1</v>
      </c>
      <c r="W8" s="69">
        <f>SUM(T8:V8)</f>
        <v>7</v>
      </c>
      <c r="X8" s="70">
        <f>SUM(W4:W8)</f>
        <v>27</v>
      </c>
      <c r="Y8" s="95"/>
    </row>
    <row r="9" spans="1:25" ht="13.5">
      <c r="A9" s="78" t="s">
        <v>125</v>
      </c>
      <c r="B9" s="77">
        <f>SUM(B4:B8)</f>
        <v>13</v>
      </c>
      <c r="C9" s="77">
        <f>SUM(C4:C8)</f>
        <v>9</v>
      </c>
      <c r="D9" s="77">
        <f>SUM(D4:D8)</f>
        <v>7</v>
      </c>
      <c r="E9" s="107"/>
      <c r="F9" s="76"/>
      <c r="G9" s="16"/>
      <c r="H9" s="74">
        <f>SUM(H4:H8)</f>
        <v>9</v>
      </c>
      <c r="I9" s="74">
        <f>SUM(I4:I8)</f>
        <v>5</v>
      </c>
      <c r="J9" s="74">
        <f>SUM(J4:J8)</f>
        <v>9</v>
      </c>
      <c r="K9" s="103"/>
      <c r="L9" s="74"/>
      <c r="M9" s="16"/>
      <c r="N9" s="72">
        <f>SUM(N4:N8)</f>
        <v>13</v>
      </c>
      <c r="O9" s="72">
        <f>SUM(O4:O8)</f>
        <v>13</v>
      </c>
      <c r="P9" s="72">
        <f>SUM(P4:P8)</f>
        <v>15</v>
      </c>
      <c r="Q9" s="99"/>
      <c r="R9" s="61"/>
      <c r="S9" s="16"/>
      <c r="T9" s="70">
        <f>SUM(T4:T8)</f>
        <v>11</v>
      </c>
      <c r="U9" s="70">
        <f>SUM(U4:U8)</f>
        <v>9</v>
      </c>
      <c r="V9" s="70">
        <f>SUM(V4:V8)</f>
        <v>7</v>
      </c>
      <c r="W9" s="93"/>
      <c r="X9" s="60"/>
      <c r="Y9" s="66"/>
    </row>
    <row r="11" ht="13.5">
      <c r="A11" s="11" t="s">
        <v>28</v>
      </c>
    </row>
    <row r="12" spans="1:25" ht="16.5" customHeight="1">
      <c r="A12" s="11" t="s">
        <v>134</v>
      </c>
      <c r="B12" s="120" t="s">
        <v>98</v>
      </c>
      <c r="C12" s="74" t="s">
        <v>95</v>
      </c>
      <c r="D12" s="72" t="s">
        <v>97</v>
      </c>
      <c r="E12" s="70" t="s">
        <v>96</v>
      </c>
      <c r="F12" s="113"/>
      <c r="G12" s="113"/>
      <c r="J12" s="114"/>
      <c r="L12" s="113"/>
      <c r="M12" s="113"/>
      <c r="N12" s="52"/>
      <c r="P12" s="114"/>
      <c r="R12" s="113"/>
      <c r="S12" s="113"/>
      <c r="V12" s="114"/>
      <c r="X12" s="113"/>
      <c r="Y12" s="113"/>
    </row>
    <row r="13" spans="1:5" ht="13.5">
      <c r="A13" s="115" t="s">
        <v>4</v>
      </c>
      <c r="B13" s="89">
        <f>_xlfn.RANK.EQ(E4,PMronde1)</f>
        <v>3</v>
      </c>
      <c r="C13" s="90">
        <f>_xlfn.RANK.EQ(K4,PMronde1)</f>
        <v>4</v>
      </c>
      <c r="D13" s="91">
        <f>_xlfn.RANK.EQ(Q4,PMronde1)</f>
        <v>2</v>
      </c>
      <c r="E13" s="92">
        <f>_xlfn.RANK.EQ(W4,PMronde1)</f>
        <v>1</v>
      </c>
    </row>
    <row r="14" spans="1:24" ht="13.5">
      <c r="A14" s="116" t="s">
        <v>7</v>
      </c>
      <c r="B14" s="89">
        <f>_xlfn.RANK.EQ(F5,PMronde2)</f>
        <v>2</v>
      </c>
      <c r="C14" s="90">
        <f>_xlfn.RANK.EQ(L5,PMronde2)</f>
        <v>4</v>
      </c>
      <c r="D14" s="91">
        <f>_xlfn.RANK.EQ(R5,PMronde2)</f>
        <v>1</v>
      </c>
      <c r="E14" s="92">
        <f>_xlfn.RANK.EQ(X5,PMronde2)</f>
        <v>2</v>
      </c>
      <c r="L14" s="53"/>
      <c r="R14" s="53"/>
      <c r="X14" s="53"/>
    </row>
    <row r="15" spans="1:24" ht="13.5">
      <c r="A15" s="117" t="s">
        <v>11</v>
      </c>
      <c r="B15" s="89">
        <f>_xlfn.RANK.EQ(F6,PMronde3)</f>
        <v>2</v>
      </c>
      <c r="C15" s="90">
        <f>_xlfn.RANK.EQ(L6,PMronde3)</f>
        <v>4</v>
      </c>
      <c r="D15" s="91">
        <f>_xlfn.RANK.EQ(R6,PMronde3)</f>
        <v>1</v>
      </c>
      <c r="E15" s="92">
        <f>_xlfn.RANK.EQ(X6,PMronde3)</f>
        <v>3</v>
      </c>
      <c r="F15" s="53"/>
      <c r="L15" s="53"/>
      <c r="R15" s="53"/>
      <c r="X15" s="53"/>
    </row>
    <row r="16" spans="1:24" ht="13.5">
      <c r="A16" s="118" t="s">
        <v>15</v>
      </c>
      <c r="B16" s="89">
        <f>_xlfn.RANK.EQ(F7,PMronde4)</f>
        <v>2</v>
      </c>
      <c r="C16" s="90">
        <f>_xlfn.RANK.EQ(L7,PMronde4)</f>
        <v>4</v>
      </c>
      <c r="D16" s="91">
        <f>_xlfn.RANK.EQ(R7,PMronde4)</f>
        <v>1</v>
      </c>
      <c r="E16" s="92">
        <f>_xlfn.RANK.EQ(X7,PMronde4)</f>
        <v>3</v>
      </c>
      <c r="F16" s="53"/>
      <c r="L16" s="53"/>
      <c r="R16" s="53"/>
      <c r="X16" s="53"/>
    </row>
    <row r="17" spans="1:24" ht="13.5">
      <c r="A17" s="119" t="s">
        <v>17</v>
      </c>
      <c r="B17" s="89">
        <f>_xlfn.RANK.EQ(F8,PMronde5)</f>
        <v>2</v>
      </c>
      <c r="C17" s="90">
        <f>_xlfn.RANK.EQ(L8,PMronde5)</f>
        <v>4</v>
      </c>
      <c r="D17" s="91">
        <f>_xlfn.RANK.EQ(R8,PMronde5)</f>
        <v>1</v>
      </c>
      <c r="E17" s="92">
        <f>_xlfn.RANK.EQ(X8,PMronde5)</f>
        <v>3</v>
      </c>
      <c r="F17" s="53"/>
      <c r="L17" s="53"/>
      <c r="R17" s="53"/>
      <c r="X17" s="53"/>
    </row>
  </sheetData>
  <sheetProtection/>
  <printOptions/>
  <pageMargins left="0" right="0" top="0.3940944881889764" bottom="0.3940944881889764" header="0" footer="0"/>
  <pageSetup horizontalDpi="600" verticalDpi="600" orientation="portrait" paperSize="9" r:id="rId1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J4" sqref="J4"/>
    </sheetView>
  </sheetViews>
  <sheetFormatPr defaultColWidth="4.625" defaultRowHeight="14.25"/>
  <cols>
    <col min="1" max="1" width="4.625" style="0" customWidth="1"/>
    <col min="2" max="2" width="18.25390625" style="0" customWidth="1"/>
    <col min="3" max="3" width="5.75390625" style="22" customWidth="1"/>
    <col min="4" max="5" width="5.875" style="22" customWidth="1"/>
    <col min="6" max="6" width="6.25390625" style="22" customWidth="1"/>
    <col min="7" max="7" width="5.75390625" style="22" customWidth="1"/>
    <col min="8" max="8" width="5.875" style="0" customWidth="1"/>
    <col min="9" max="9" width="4.625" style="0" customWidth="1"/>
    <col min="10" max="10" width="6.125" style="0" customWidth="1"/>
  </cols>
  <sheetData>
    <row r="1" ht="17.25">
      <c r="A1" s="65" t="s">
        <v>124</v>
      </c>
    </row>
    <row r="3" spans="1:8" ht="13.5">
      <c r="A3" s="57"/>
      <c r="B3" s="122" t="s">
        <v>29</v>
      </c>
      <c r="C3" s="54" t="s">
        <v>32</v>
      </c>
      <c r="D3" s="36" t="s">
        <v>33</v>
      </c>
      <c r="E3" s="38" t="s">
        <v>34</v>
      </c>
      <c r="F3" s="55" t="s">
        <v>35</v>
      </c>
      <c r="G3" s="56" t="s">
        <v>36</v>
      </c>
      <c r="H3" s="63" t="s">
        <v>123</v>
      </c>
    </row>
    <row r="4" spans="1:9" ht="13.5">
      <c r="A4" s="57" t="s">
        <v>23</v>
      </c>
      <c r="B4" s="121" t="s">
        <v>111</v>
      </c>
      <c r="C4" s="58">
        <v>420</v>
      </c>
      <c r="D4" s="58">
        <v>386</v>
      </c>
      <c r="E4" s="58">
        <v>271</v>
      </c>
      <c r="F4" s="58">
        <v>557</v>
      </c>
      <c r="G4" s="58">
        <v>530</v>
      </c>
      <c r="H4" s="58">
        <f>SUM(C4:G4)</f>
        <v>2164</v>
      </c>
      <c r="I4" s="53"/>
    </row>
    <row r="5" spans="1:9" ht="13.5">
      <c r="A5" s="57" t="s">
        <v>6</v>
      </c>
      <c r="B5" s="121" t="s">
        <v>112</v>
      </c>
      <c r="C5" s="58">
        <v>403</v>
      </c>
      <c r="D5" s="58">
        <v>530</v>
      </c>
      <c r="E5" s="58">
        <v>436</v>
      </c>
      <c r="F5" s="58">
        <v>327</v>
      </c>
      <c r="G5" s="58">
        <v>374</v>
      </c>
      <c r="H5" s="58">
        <f>SUM(C5:G5)</f>
        <v>2070</v>
      </c>
      <c r="I5" s="53"/>
    </row>
    <row r="6" spans="1:9" ht="13.5">
      <c r="A6" s="57" t="s">
        <v>16</v>
      </c>
      <c r="B6" s="121" t="s">
        <v>113</v>
      </c>
      <c r="C6" s="58">
        <v>336</v>
      </c>
      <c r="D6" s="58">
        <v>400</v>
      </c>
      <c r="E6" s="58">
        <v>430</v>
      </c>
      <c r="F6" s="58">
        <v>412</v>
      </c>
      <c r="G6" s="58">
        <v>322</v>
      </c>
      <c r="H6" s="58">
        <f>SUM(C6:G6)</f>
        <v>1900</v>
      </c>
      <c r="I6" s="53"/>
    </row>
    <row r="7" spans="1:9" ht="13.5">
      <c r="A7" s="57"/>
      <c r="B7" s="64" t="s">
        <v>123</v>
      </c>
      <c r="C7" s="58">
        <f>C4+C5+C6</f>
        <v>1159</v>
      </c>
      <c r="D7" s="58">
        <f>D4+D5+D6</f>
        <v>1316</v>
      </c>
      <c r="E7" s="58">
        <f>E4+E5+E6</f>
        <v>1137</v>
      </c>
      <c r="F7" s="58">
        <f>F4+F5+F6</f>
        <v>1296</v>
      </c>
      <c r="G7" s="58">
        <f>G4+G5+G6</f>
        <v>1226</v>
      </c>
      <c r="H7" s="59">
        <f>SUM(C7:G7)</f>
        <v>6134</v>
      </c>
      <c r="I7" s="53"/>
    </row>
    <row r="9" spans="1:8" ht="13.5">
      <c r="A9" s="57"/>
      <c r="B9" s="62" t="s">
        <v>30</v>
      </c>
      <c r="C9" s="54" t="s">
        <v>32</v>
      </c>
      <c r="D9" s="36" t="s">
        <v>33</v>
      </c>
      <c r="E9" s="38" t="s">
        <v>34</v>
      </c>
      <c r="F9" s="55" t="s">
        <v>35</v>
      </c>
      <c r="G9" s="56" t="s">
        <v>36</v>
      </c>
      <c r="H9" s="63" t="s">
        <v>123</v>
      </c>
    </row>
    <row r="10" spans="1:9" ht="13.5">
      <c r="A10" s="57" t="s">
        <v>24</v>
      </c>
      <c r="B10" s="123" t="s">
        <v>114</v>
      </c>
      <c r="C10" s="58">
        <v>358</v>
      </c>
      <c r="D10" s="58">
        <v>304</v>
      </c>
      <c r="E10" s="58">
        <v>372</v>
      </c>
      <c r="F10" s="58">
        <v>375</v>
      </c>
      <c r="G10" s="58">
        <v>537</v>
      </c>
      <c r="H10" s="58">
        <f>SUM(C10:G10)</f>
        <v>1946</v>
      </c>
      <c r="I10" s="53"/>
    </row>
    <row r="11" spans="1:9" ht="13.5">
      <c r="A11" s="57" t="s">
        <v>10</v>
      </c>
      <c r="B11" s="123" t="s">
        <v>115</v>
      </c>
      <c r="C11" s="58">
        <v>371</v>
      </c>
      <c r="D11" s="58">
        <v>378</v>
      </c>
      <c r="E11" s="58">
        <v>367</v>
      </c>
      <c r="F11" s="58">
        <v>359</v>
      </c>
      <c r="G11" s="58">
        <v>380</v>
      </c>
      <c r="H11" s="58">
        <f>SUM(C11:G11)</f>
        <v>1855</v>
      </c>
      <c r="I11" s="53"/>
    </row>
    <row r="12" spans="1:9" ht="13.5">
      <c r="A12" s="57" t="s">
        <v>20</v>
      </c>
      <c r="B12" s="123" t="s">
        <v>116</v>
      </c>
      <c r="C12" s="58">
        <v>242</v>
      </c>
      <c r="D12" s="58">
        <v>405</v>
      </c>
      <c r="E12" s="58">
        <v>339</v>
      </c>
      <c r="F12" s="58">
        <v>385</v>
      </c>
      <c r="G12" s="58">
        <v>341</v>
      </c>
      <c r="H12" s="58">
        <f>SUM(C12:G12)</f>
        <v>1712</v>
      </c>
      <c r="I12" s="53"/>
    </row>
    <row r="13" spans="1:9" ht="13.5">
      <c r="A13" s="57"/>
      <c r="B13" s="64" t="s">
        <v>123</v>
      </c>
      <c r="C13" s="58">
        <f>C10+C11+C12</f>
        <v>971</v>
      </c>
      <c r="D13" s="58">
        <f>D10+D11+D12</f>
        <v>1087</v>
      </c>
      <c r="E13" s="58">
        <f>E10+E11+E12</f>
        <v>1078</v>
      </c>
      <c r="F13" s="58">
        <f>F10+F11+F12</f>
        <v>1119</v>
      </c>
      <c r="G13" s="58">
        <f>G10+G11+G12</f>
        <v>1258</v>
      </c>
      <c r="H13" s="59">
        <f>SUM(C13:G13)</f>
        <v>5513</v>
      </c>
      <c r="I13" s="53"/>
    </row>
    <row r="15" spans="1:8" ht="13.5">
      <c r="A15" s="57"/>
      <c r="B15" s="61" t="s">
        <v>31</v>
      </c>
      <c r="C15" s="54" t="s">
        <v>32</v>
      </c>
      <c r="D15" s="36" t="s">
        <v>33</v>
      </c>
      <c r="E15" s="38" t="s">
        <v>34</v>
      </c>
      <c r="F15" s="55" t="s">
        <v>35</v>
      </c>
      <c r="G15" s="56" t="s">
        <v>36</v>
      </c>
      <c r="H15" s="63" t="s">
        <v>123</v>
      </c>
    </row>
    <row r="16" spans="1:9" ht="13.5">
      <c r="A16" s="57" t="s">
        <v>25</v>
      </c>
      <c r="B16" s="124" t="s">
        <v>117</v>
      </c>
      <c r="C16" s="58">
        <v>337</v>
      </c>
      <c r="D16" s="58">
        <v>446</v>
      </c>
      <c r="E16" s="58">
        <v>534</v>
      </c>
      <c r="F16" s="58">
        <v>479</v>
      </c>
      <c r="G16" s="58">
        <v>585</v>
      </c>
      <c r="H16" s="58">
        <f>SUM(C16:G16)</f>
        <v>2381</v>
      </c>
      <c r="I16" s="53"/>
    </row>
    <row r="17" spans="1:9" ht="13.5">
      <c r="A17" s="57" t="s">
        <v>14</v>
      </c>
      <c r="B17" s="124" t="s">
        <v>118</v>
      </c>
      <c r="C17" s="58">
        <v>407</v>
      </c>
      <c r="D17" s="58">
        <v>438</v>
      </c>
      <c r="E17" s="58">
        <v>408</v>
      </c>
      <c r="F17" s="58">
        <v>465</v>
      </c>
      <c r="G17" s="58">
        <v>340</v>
      </c>
      <c r="H17" s="58">
        <f>SUM(C17:G17)</f>
        <v>2058</v>
      </c>
      <c r="I17" s="53"/>
    </row>
    <row r="18" spans="1:9" ht="13.5">
      <c r="A18" s="57" t="s">
        <v>21</v>
      </c>
      <c r="B18" s="124" t="s">
        <v>119</v>
      </c>
      <c r="C18" s="58">
        <v>498</v>
      </c>
      <c r="D18" s="58">
        <v>418</v>
      </c>
      <c r="E18" s="58">
        <v>482</v>
      </c>
      <c r="F18" s="58">
        <v>411</v>
      </c>
      <c r="G18" s="58">
        <v>437</v>
      </c>
      <c r="H18" s="58">
        <f>SUM(C18:G18)</f>
        <v>2246</v>
      </c>
      <c r="I18" s="53"/>
    </row>
    <row r="19" spans="1:9" ht="13.5">
      <c r="A19" s="57"/>
      <c r="B19" s="64" t="s">
        <v>123</v>
      </c>
      <c r="C19" s="58">
        <f>C17+C18+C16</f>
        <v>1242</v>
      </c>
      <c r="D19" s="58">
        <f>D16+D17+D18</f>
        <v>1302</v>
      </c>
      <c r="E19" s="58">
        <f>E16+E17+E18</f>
        <v>1424</v>
      </c>
      <c r="F19" s="58">
        <f>F16+F17+F18</f>
        <v>1355</v>
      </c>
      <c r="G19" s="58">
        <f>G16+G17+G18</f>
        <v>1362</v>
      </c>
      <c r="H19" s="59">
        <f>SUM(C19:G19)</f>
        <v>6685</v>
      </c>
      <c r="I19" s="53"/>
    </row>
    <row r="21" spans="1:8" ht="13.5">
      <c r="A21" s="57"/>
      <c r="B21" s="60" t="s">
        <v>82</v>
      </c>
      <c r="C21" s="54" t="s">
        <v>32</v>
      </c>
      <c r="D21" s="36" t="s">
        <v>33</v>
      </c>
      <c r="E21" s="38" t="s">
        <v>34</v>
      </c>
      <c r="F21" s="55" t="s">
        <v>35</v>
      </c>
      <c r="G21" s="56" t="s">
        <v>36</v>
      </c>
      <c r="H21" s="63" t="s">
        <v>123</v>
      </c>
    </row>
    <row r="22" spans="1:9" ht="13.5">
      <c r="A22" s="57" t="s">
        <v>63</v>
      </c>
      <c r="B22" s="125" t="s">
        <v>120</v>
      </c>
      <c r="C22" s="58">
        <v>449</v>
      </c>
      <c r="D22" s="58">
        <v>361</v>
      </c>
      <c r="E22" s="58">
        <v>346</v>
      </c>
      <c r="F22" s="58">
        <v>486</v>
      </c>
      <c r="G22" s="58">
        <v>496</v>
      </c>
      <c r="H22" s="58">
        <f>SUM(C22:G22)</f>
        <v>2138</v>
      </c>
      <c r="I22" s="53"/>
    </row>
    <row r="23" spans="1:9" ht="13.5">
      <c r="A23" s="57" t="s">
        <v>68</v>
      </c>
      <c r="B23" s="125" t="s">
        <v>121</v>
      </c>
      <c r="C23" s="58">
        <v>386</v>
      </c>
      <c r="D23" s="58">
        <v>359</v>
      </c>
      <c r="E23" s="58">
        <v>394</v>
      </c>
      <c r="F23" s="58">
        <v>374</v>
      </c>
      <c r="G23" s="58">
        <v>446</v>
      </c>
      <c r="H23" s="58">
        <f>SUM(C23:G23)</f>
        <v>1959</v>
      </c>
      <c r="I23" s="53"/>
    </row>
    <row r="24" spans="1:9" ht="13.5">
      <c r="A24" s="57" t="s">
        <v>66</v>
      </c>
      <c r="B24" s="125" t="s">
        <v>122</v>
      </c>
      <c r="C24" s="58">
        <v>505</v>
      </c>
      <c r="D24" s="58">
        <v>287</v>
      </c>
      <c r="E24" s="58">
        <v>480</v>
      </c>
      <c r="F24" s="58">
        <v>353</v>
      </c>
      <c r="G24" s="58">
        <v>269</v>
      </c>
      <c r="H24" s="58">
        <f>SUM(C24:G24)</f>
        <v>1894</v>
      </c>
      <c r="I24" s="53"/>
    </row>
    <row r="25" spans="1:10" ht="13.5">
      <c r="A25" s="57"/>
      <c r="B25" s="64" t="s">
        <v>123</v>
      </c>
      <c r="C25" s="58">
        <f>C23+C24+C22</f>
        <v>1340</v>
      </c>
      <c r="D25" s="58">
        <f>D22+D23+D24</f>
        <v>1007</v>
      </c>
      <c r="E25" s="58">
        <f>E22+E23+E24</f>
        <v>1220</v>
      </c>
      <c r="F25" s="58">
        <f>F22+F23+F24</f>
        <v>1213</v>
      </c>
      <c r="G25" s="58">
        <f>G22+G23+G24</f>
        <v>1211</v>
      </c>
      <c r="H25" s="59">
        <f>SUM(H22:I24)</f>
        <v>5991</v>
      </c>
      <c r="I25" s="53"/>
      <c r="J25" s="22"/>
    </row>
    <row r="26" ht="13.5">
      <c r="I26" s="53"/>
    </row>
    <row r="27" spans="8:9" ht="13.5">
      <c r="H27" s="53"/>
      <c r="I27" s="53"/>
    </row>
  </sheetData>
  <sheetProtection/>
  <printOptions/>
  <pageMargins left="0" right="0" top="0.3940944881889764" bottom="0.3940944881889764" header="0" footer="0"/>
  <pageSetup horizontalDpi="600" verticalDpi="600" orientation="portrait" paperSize="9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 g</dc:creator>
  <cp:keywords/>
  <dc:description/>
  <cp:lastModifiedBy>Hervé</cp:lastModifiedBy>
  <dcterms:created xsi:type="dcterms:W3CDTF">2011-03-05T12:00:30Z</dcterms:created>
  <dcterms:modified xsi:type="dcterms:W3CDTF">2017-01-17T11:20:31Z</dcterms:modified>
  <cp:category/>
  <cp:version/>
  <cp:contentType/>
  <cp:contentStatus/>
  <cp:revision>44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